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8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3" i="1" l="1"/>
  <c r="G3" i="1"/>
  <c r="F3" i="1"/>
  <c r="J5" i="1" l="1"/>
  <c r="G4" i="1"/>
  <c r="F4" i="1"/>
  <c r="D4" i="1"/>
  <c r="K5" i="1"/>
  <c r="I5" i="1"/>
  <c r="H5" i="1"/>
  <c r="G5" i="1"/>
  <c r="F5" i="1"/>
  <c r="D5" i="1"/>
  <c r="G6" i="1"/>
  <c r="F6" i="1"/>
  <c r="D6" i="1"/>
  <c r="G8" i="1"/>
  <c r="F8" i="1"/>
  <c r="D8" i="1"/>
  <c r="G9" i="1"/>
  <c r="F9" i="1"/>
  <c r="D9" i="1"/>
  <c r="G11" i="1"/>
  <c r="F11" i="1"/>
  <c r="D11" i="1"/>
  <c r="G12" i="1"/>
  <c r="F12" i="1"/>
  <c r="D12" i="1"/>
  <c r="G14" i="1"/>
  <c r="F14" i="1"/>
  <c r="D14" i="1"/>
  <c r="F15" i="1"/>
  <c r="G15" i="1"/>
  <c r="D15" i="1"/>
  <c r="I17" i="1"/>
  <c r="G17" i="1"/>
  <c r="F17" i="1"/>
  <c r="H17" i="1" s="1"/>
  <c r="D17" i="1"/>
  <c r="G18" i="1"/>
  <c r="F18" i="1"/>
  <c r="D18" i="1"/>
  <c r="I20" i="1"/>
  <c r="G20" i="1"/>
  <c r="F20" i="1"/>
  <c r="H20" i="1" s="1"/>
  <c r="D20" i="1"/>
  <c r="G21" i="1"/>
  <c r="F21" i="1"/>
  <c r="D21" i="1"/>
  <c r="I23" i="1"/>
  <c r="G23" i="1"/>
  <c r="F23" i="1"/>
  <c r="H23" i="1" s="1"/>
  <c r="D23" i="1"/>
  <c r="G24" i="1"/>
  <c r="F24" i="1"/>
  <c r="D24" i="1"/>
</calcChain>
</file>

<file path=xl/comments1.xml><?xml version="1.0" encoding="utf-8"?>
<comments xmlns="http://schemas.openxmlformats.org/spreadsheetml/2006/main">
  <authors>
    <author>Jon Andersen</author>
  </authors>
  <commentList>
    <comment ref="C3" authorId="0">
      <text>
        <r>
          <rPr>
            <b/>
            <sz val="8"/>
            <color indexed="81"/>
            <rFont val="Tahoma"/>
            <family val="2"/>
          </rPr>
          <t>Skriv inn som brøk.
Eks. 1 1/8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8"/>
            <color indexed="81"/>
            <rFont val="Tahoma"/>
            <family val="2"/>
          </rPr>
          <t>Skriv inn som 1/100 tomme. Eks. 0.40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<sst xmlns="http://schemas.openxmlformats.org/spreadsheetml/2006/main" count="52" uniqueCount="37">
  <si>
    <t>Inch -&gt; mm</t>
  </si>
  <si>
    <t>-&gt;</t>
  </si>
  <si>
    <t>mm -&gt; Inch</t>
  </si>
  <si>
    <t>Feet -&gt; m/Cm/mm.</t>
  </si>
  <si>
    <t>Cm -&gt; feet</t>
  </si>
  <si>
    <t>Cu. Inch -&gt; cm³</t>
  </si>
  <si>
    <t>Cm³ -&gt; Cu. Inch</t>
  </si>
  <si>
    <t>Gallon -&gt; liter</t>
  </si>
  <si>
    <t>Liter -&gt; gallon</t>
  </si>
  <si>
    <t>US Gallon -&gt; liter</t>
  </si>
  <si>
    <t>Liter -&gt; US gallon</t>
  </si>
  <si>
    <t>Pounds -&gt; kg</t>
  </si>
  <si>
    <t>Kg -&gt; pounds</t>
  </si>
  <si>
    <t>Ounce -&gt; Pound</t>
  </si>
  <si>
    <t>Pound -&gt; Ounce</t>
  </si>
  <si>
    <t>Ounces -&gt; kg</t>
  </si>
  <si>
    <t>Kg -&gt; ounces</t>
  </si>
  <si>
    <t>Formel for omregning av div. enheter</t>
  </si>
  <si>
    <t>Enheter:</t>
  </si>
  <si>
    <t>Eng.</t>
  </si>
  <si>
    <t>SI</t>
  </si>
  <si>
    <t>Ft</t>
  </si>
  <si>
    <t>m</t>
  </si>
  <si>
    <t>In</t>
  </si>
  <si>
    <t>Cm</t>
  </si>
  <si>
    <t>Cu.In</t>
  </si>
  <si>
    <t>mm.</t>
  </si>
  <si>
    <t>Gal</t>
  </si>
  <si>
    <t>Cm³</t>
  </si>
  <si>
    <t>Lb</t>
  </si>
  <si>
    <t>L</t>
  </si>
  <si>
    <t>Oz</t>
  </si>
  <si>
    <t>Kg</t>
  </si>
  <si>
    <t>US.</t>
  </si>
  <si>
    <t>g</t>
  </si>
  <si>
    <t>US Gal</t>
  </si>
  <si>
    <t>Skriv inn verdien i gul rute for respektive enhet og trykk 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</si>
</sst>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#&quot; &quot;???/???"/>
    <numFmt numFmtId="165" formatCode="_ * #,##0.000_ ;_ * \-#,##0.000_ ;_ * &quot;-&quot;??_ ;_ @_ "/>
    <numFmt numFmtId="166" formatCode="0.000"/>
    <numFmt numFmtId="167" formatCode="_ * #,##0.0_ ;_ * \-#,##0.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18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2">
    <xf numFmtId="0" fontId="0" fillId="0" borderId="0" xfId="0"/>
    <xf numFmtId="0" fontId="1" fillId="2" borderId="0" xfId="1" applyFill="1"/>
    <xf numFmtId="0" fontId="1" fillId="2" borderId="0" xfId="1" applyFill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3" fillId="2" borderId="0" xfId="1" applyFont="1" applyFill="1" applyBorder="1"/>
    <xf numFmtId="0" fontId="2" fillId="2" borderId="0" xfId="1" applyFont="1" applyFill="1" applyBorder="1"/>
    <xf numFmtId="0" fontId="7" fillId="2" borderId="0" xfId="1" applyFont="1" applyFill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3" fontId="4" fillId="2" borderId="6" xfId="3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10" fillId="2" borderId="0" xfId="1" applyFont="1" applyFill="1" applyBorder="1"/>
    <xf numFmtId="0" fontId="10" fillId="2" borderId="3" xfId="1" applyFont="1" applyFill="1" applyBorder="1"/>
    <xf numFmtId="0" fontId="6" fillId="2" borderId="0" xfId="1" applyFont="1" applyFill="1" applyBorder="1" applyAlignment="1">
      <alignment horizontal="center"/>
    </xf>
    <xf numFmtId="2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1" applyFont="1" applyFill="1" applyBorder="1"/>
    <xf numFmtId="2" fontId="6" fillId="2" borderId="0" xfId="1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>
      <alignment horizontal="center"/>
    </xf>
    <xf numFmtId="0" fontId="11" fillId="0" borderId="0" xfId="0" applyFont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10" fillId="2" borderId="5" xfId="1" applyFont="1" applyFill="1" applyBorder="1"/>
    <xf numFmtId="0" fontId="10" fillId="2" borderId="5" xfId="1" applyFont="1" applyFill="1" applyBorder="1" applyAlignment="1"/>
    <xf numFmtId="0" fontId="2" fillId="2" borderId="2" xfId="0" applyFont="1" applyFill="1" applyBorder="1" applyAlignment="1">
      <alignment horizontal="center"/>
    </xf>
    <xf numFmtId="13" fontId="6" fillId="3" borderId="8" xfId="0" applyNumberFormat="1" applyFont="1" applyFill="1" applyBorder="1" applyAlignment="1" applyProtection="1">
      <alignment horizontal="center"/>
      <protection locked="0"/>
    </xf>
    <xf numFmtId="2" fontId="6" fillId="2" borderId="4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43" fontId="6" fillId="3" borderId="8" xfId="2" applyFont="1" applyFill="1" applyBorder="1" applyAlignment="1" applyProtection="1">
      <alignment horizontal="center"/>
      <protection locked="0"/>
    </xf>
    <xf numFmtId="43" fontId="6" fillId="2" borderId="4" xfId="3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2" fontId="6" fillId="3" borderId="8" xfId="0" applyNumberFormat="1" applyFont="1" applyFill="1" applyBorder="1" applyAlignment="1" applyProtection="1">
      <alignment horizontal="center"/>
      <protection locked="0"/>
    </xf>
    <xf numFmtId="0" fontId="2" fillId="2" borderId="2" xfId="0" quotePrefix="1" applyFont="1" applyFill="1" applyBorder="1" applyAlignment="1">
      <alignment horizontal="center"/>
    </xf>
    <xf numFmtId="0" fontId="6" fillId="3" borderId="8" xfId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2" fillId="2" borderId="1" xfId="0" quotePrefix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4" xfId="0" applyFont="1" applyFill="1" applyBorder="1"/>
    <xf numFmtId="43" fontId="10" fillId="2" borderId="0" xfId="0" applyNumberFormat="1" applyFont="1" applyFill="1" applyBorder="1"/>
    <xf numFmtId="0" fontId="0" fillId="0" borderId="0" xfId="0" applyBorder="1"/>
    <xf numFmtId="43" fontId="10" fillId="2" borderId="8" xfId="3" applyFont="1" applyFill="1" applyBorder="1" applyAlignment="1">
      <alignment horizontal="center"/>
    </xf>
    <xf numFmtId="165" fontId="10" fillId="2" borderId="8" xfId="0" applyNumberFormat="1" applyFont="1" applyFill="1" applyBorder="1" applyAlignment="1">
      <alignment horizontal="center"/>
    </xf>
    <xf numFmtId="43" fontId="10" fillId="2" borderId="8" xfId="0" applyNumberFormat="1" applyFont="1" applyFill="1" applyBorder="1" applyAlignment="1">
      <alignment horizontal="center"/>
    </xf>
    <xf numFmtId="167" fontId="10" fillId="2" borderId="8" xfId="0" applyNumberFormat="1" applyFont="1" applyFill="1" applyBorder="1"/>
    <xf numFmtId="43" fontId="10" fillId="2" borderId="8" xfId="3" applyNumberFormat="1" applyFont="1" applyFill="1" applyBorder="1" applyAlignment="1">
      <alignment horizontal="center"/>
    </xf>
    <xf numFmtId="166" fontId="10" fillId="2" borderId="8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 horizontal="center"/>
    </xf>
    <xf numFmtId="13" fontId="10" fillId="2" borderId="8" xfId="3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4" xfId="0" applyFont="1" applyFill="1" applyBorder="1"/>
    <xf numFmtId="0" fontId="10" fillId="2" borderId="4" xfId="0" applyFont="1" applyFill="1" applyBorder="1"/>
    <xf numFmtId="0" fontId="2" fillId="2" borderId="4" xfId="1" applyFont="1" applyFill="1" applyBorder="1"/>
    <xf numFmtId="43" fontId="4" fillId="2" borderId="5" xfId="3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>
      <alignment horizontal="center"/>
    </xf>
    <xf numFmtId="2" fontId="4" fillId="2" borderId="5" xfId="0" applyNumberFormat="1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left"/>
    </xf>
    <xf numFmtId="0" fontId="3" fillId="2" borderId="0" xfId="1" applyFont="1" applyFill="1"/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26"/>
  <sheetViews>
    <sheetView tabSelected="1" workbookViewId="0">
      <selection activeCell="B23" sqref="B23"/>
    </sheetView>
  </sheetViews>
  <sheetFormatPr defaultRowHeight="15" x14ac:dyDescent="0.25"/>
  <cols>
    <col min="2" max="2" width="17.5703125" customWidth="1"/>
    <col min="3" max="3" width="7.7109375" customWidth="1"/>
    <col min="4" max="4" width="7.42578125" customWidth="1"/>
    <col min="5" max="5" width="3.28515625" customWidth="1"/>
    <col min="6" max="6" width="7.140625" customWidth="1"/>
    <col min="7" max="7" width="6" customWidth="1"/>
    <col min="8" max="8" width="8.85546875" customWidth="1"/>
    <col min="9" max="9" width="5" customWidth="1"/>
    <col min="10" max="10" width="7.5703125" customWidth="1"/>
    <col min="11" max="11" width="5.5703125" customWidth="1"/>
    <col min="12" max="12" width="1.140625" customWidth="1"/>
    <col min="13" max="13" width="5.42578125" customWidth="1"/>
    <col min="14" max="14" width="5.7109375" customWidth="1"/>
  </cols>
  <sheetData>
    <row r="1" spans="2:11" ht="26.25" customHeight="1" x14ac:dyDescent="0.3">
      <c r="B1" s="8" t="s">
        <v>17</v>
      </c>
    </row>
    <row r="2" spans="2:11" ht="18" customHeight="1" x14ac:dyDescent="0.25">
      <c r="B2" s="61" t="s">
        <v>36</v>
      </c>
      <c r="C2" s="4"/>
      <c r="D2" s="2"/>
      <c r="E2" s="5"/>
      <c r="F2" s="2"/>
      <c r="G2" s="1"/>
      <c r="H2" s="2"/>
      <c r="I2" s="1"/>
      <c r="J2" s="1"/>
      <c r="K2" s="1"/>
    </row>
    <row r="3" spans="2:11" ht="15.75" x14ac:dyDescent="0.25">
      <c r="B3" s="25" t="s">
        <v>0</v>
      </c>
      <c r="C3" s="27"/>
      <c r="D3" s="28" t="str">
        <f>IF(ISNUMBER(C3),J10,"")</f>
        <v/>
      </c>
      <c r="E3" s="26" t="s">
        <v>1</v>
      </c>
      <c r="F3" s="43">
        <f>(C3)*(25.4)</f>
        <v>0</v>
      </c>
      <c r="G3" s="28" t="str">
        <f>IF(ISNUMBER(C3),K11,"")</f>
        <v/>
      </c>
      <c r="H3" s="20"/>
      <c r="I3" s="17"/>
      <c r="J3" s="20"/>
      <c r="K3" s="17"/>
    </row>
    <row r="4" spans="2:11" ht="15.75" x14ac:dyDescent="0.25">
      <c r="B4" s="25" t="s">
        <v>2</v>
      </c>
      <c r="C4" s="30"/>
      <c r="D4" s="31" t="str">
        <f>IF(ISNUMBER(C4),K11,"")</f>
        <v/>
      </c>
      <c r="E4" s="29" t="s">
        <v>1</v>
      </c>
      <c r="F4" s="51">
        <f>(C4)/(25.4)</f>
        <v>0</v>
      </c>
      <c r="G4" s="28" t="str">
        <f>IF(ISNUMBER(C4),J10,"")</f>
        <v/>
      </c>
      <c r="H4" s="20"/>
      <c r="I4" s="17"/>
      <c r="J4" s="20"/>
      <c r="K4" s="17"/>
    </row>
    <row r="5" spans="2:11" ht="15.75" x14ac:dyDescent="0.25">
      <c r="B5" s="25" t="s">
        <v>3</v>
      </c>
      <c r="C5" s="30"/>
      <c r="D5" s="31" t="str">
        <f>IF(ISNUMBER(C5),J9,"")</f>
        <v/>
      </c>
      <c r="E5" s="29" t="s">
        <v>1</v>
      </c>
      <c r="F5" s="44">
        <f>C5*0.305</f>
        <v>0</v>
      </c>
      <c r="G5" s="28" t="str">
        <f>IF(ISNUMBER(C5),K9,"")</f>
        <v/>
      </c>
      <c r="H5" s="45">
        <f>C5*30.5</f>
        <v>0</v>
      </c>
      <c r="I5" s="28" t="str">
        <f>IF(ISNUMBER(C5),K10,"")</f>
        <v/>
      </c>
      <c r="J5" s="46">
        <f>C5*305</f>
        <v>0</v>
      </c>
      <c r="K5" s="28" t="str">
        <f>IF(ISNUMBER(C5),K11,"")</f>
        <v/>
      </c>
    </row>
    <row r="6" spans="2:11" ht="15.75" x14ac:dyDescent="0.25">
      <c r="B6" s="25" t="s">
        <v>4</v>
      </c>
      <c r="C6" s="30"/>
      <c r="D6" s="31" t="str">
        <f>IF(ISNUMBER(C6),K10,"")</f>
        <v/>
      </c>
      <c r="E6" s="32" t="s">
        <v>1</v>
      </c>
      <c r="F6" s="44">
        <f>C6/30.5</f>
        <v>0</v>
      </c>
      <c r="G6" s="28" t="str">
        <f>IF(ISNUMBER(C6),J9,"")</f>
        <v/>
      </c>
      <c r="H6" s="20"/>
      <c r="I6" s="17"/>
      <c r="J6" s="41"/>
      <c r="K6" s="17"/>
    </row>
    <row r="7" spans="2:11" ht="15.75" x14ac:dyDescent="0.25">
      <c r="B7" s="14"/>
      <c r="C7" s="16"/>
      <c r="D7" s="16"/>
      <c r="E7" s="3"/>
      <c r="F7" s="16"/>
      <c r="G7" s="18"/>
      <c r="H7" s="4"/>
      <c r="I7" s="6"/>
      <c r="J7" s="60" t="s">
        <v>18</v>
      </c>
      <c r="K7" s="55"/>
    </row>
    <row r="8" spans="2:11" ht="15.75" x14ac:dyDescent="0.25">
      <c r="B8" s="25" t="s">
        <v>5</v>
      </c>
      <c r="C8" s="33"/>
      <c r="D8" s="28" t="str">
        <f>IF(ISNUMBER(C8),J11,"")</f>
        <v/>
      </c>
      <c r="E8" s="26" t="s">
        <v>1</v>
      </c>
      <c r="F8" s="43">
        <f>(C8)*(2.54^3)</f>
        <v>0</v>
      </c>
      <c r="G8" s="28" t="str">
        <f>IF(ISNUMBER(C8),K12,"")</f>
        <v/>
      </c>
      <c r="H8" s="4"/>
      <c r="I8" s="6"/>
      <c r="J8" s="9" t="s">
        <v>19</v>
      </c>
      <c r="K8" s="9" t="s">
        <v>20</v>
      </c>
    </row>
    <row r="9" spans="2:11" ht="15.75" x14ac:dyDescent="0.25">
      <c r="B9" s="25" t="s">
        <v>6</v>
      </c>
      <c r="C9" s="30"/>
      <c r="D9" s="31" t="str">
        <f>IF(ISNUMBER(C9),K12,"")</f>
        <v/>
      </c>
      <c r="E9" s="32" t="s">
        <v>1</v>
      </c>
      <c r="F9" s="47">
        <f>(C9)/(2.54^3)</f>
        <v>0</v>
      </c>
      <c r="G9" s="28" t="str">
        <f>IF(ISNUMBER(C9),J11,"")</f>
        <v/>
      </c>
      <c r="H9" s="4"/>
      <c r="I9" s="6"/>
      <c r="J9" s="56" t="s">
        <v>21</v>
      </c>
      <c r="K9" s="10" t="s">
        <v>22</v>
      </c>
    </row>
    <row r="10" spans="2:11" ht="15.75" x14ac:dyDescent="0.25">
      <c r="B10" s="14"/>
      <c r="C10" s="16"/>
      <c r="D10" s="16"/>
      <c r="E10" s="3"/>
      <c r="F10" s="16"/>
      <c r="G10" s="19"/>
      <c r="H10" s="4"/>
      <c r="I10" s="6"/>
      <c r="J10" s="57" t="s">
        <v>23</v>
      </c>
      <c r="K10" s="11" t="s">
        <v>24</v>
      </c>
    </row>
    <row r="11" spans="2:11" ht="15.75" x14ac:dyDescent="0.25">
      <c r="B11" s="24" t="s">
        <v>7</v>
      </c>
      <c r="C11" s="35"/>
      <c r="D11" s="36" t="str">
        <f>IF(ISNUMBER(C11),J12,"")</f>
        <v/>
      </c>
      <c r="E11" s="34" t="s">
        <v>1</v>
      </c>
      <c r="F11" s="38" t="str">
        <f>IF(ISNUMBER(C11),C11*4.546,"-")</f>
        <v>-</v>
      </c>
      <c r="G11" s="28" t="str">
        <f>IF(ISNUMBER(C11),K13,"")</f>
        <v/>
      </c>
      <c r="H11" s="4"/>
      <c r="I11" s="4"/>
      <c r="J11" s="58" t="s">
        <v>25</v>
      </c>
      <c r="K11" s="11" t="s">
        <v>26</v>
      </c>
    </row>
    <row r="12" spans="2:11" ht="15.75" x14ac:dyDescent="0.25">
      <c r="B12" s="24" t="s">
        <v>8</v>
      </c>
      <c r="C12" s="35"/>
      <c r="D12" s="36" t="str">
        <f>IF(ISNUMBER(C12),K13,"")</f>
        <v/>
      </c>
      <c r="E12" s="37" t="s">
        <v>1</v>
      </c>
      <c r="F12" s="48" t="str">
        <f>IF(ISNUMBER(C12),C12/4.546,"-")</f>
        <v>-</v>
      </c>
      <c r="G12" s="28" t="str">
        <f>IF(ISNUMBER(C12),J12,"")</f>
        <v/>
      </c>
      <c r="H12" s="4"/>
      <c r="I12" s="4"/>
      <c r="J12" s="59" t="s">
        <v>27</v>
      </c>
      <c r="K12" s="11" t="s">
        <v>28</v>
      </c>
    </row>
    <row r="13" spans="2:11" ht="15.75" x14ac:dyDescent="0.25">
      <c r="B13" s="14"/>
      <c r="C13" s="16"/>
      <c r="D13" s="16"/>
      <c r="E13" s="3"/>
      <c r="F13" s="16"/>
      <c r="G13" s="19"/>
      <c r="H13" s="4"/>
      <c r="I13" s="6"/>
      <c r="J13" s="59" t="s">
        <v>29</v>
      </c>
      <c r="K13" s="12" t="s">
        <v>30</v>
      </c>
    </row>
    <row r="14" spans="2:11" ht="15.75" x14ac:dyDescent="0.25">
      <c r="B14" s="24" t="s">
        <v>9</v>
      </c>
      <c r="C14" s="35"/>
      <c r="D14" s="36" t="str">
        <f>IF(ISNUMBER(C14),J16,"")</f>
        <v/>
      </c>
      <c r="E14" s="34" t="s">
        <v>1</v>
      </c>
      <c r="F14" s="38" t="str">
        <f>IF(ISNUMBER(C14),C14*3.785,"-")</f>
        <v>-</v>
      </c>
      <c r="G14" s="28" t="str">
        <f>IF(ISNUMBER(C14),K13,"")</f>
        <v/>
      </c>
      <c r="H14" s="4"/>
      <c r="I14" s="6"/>
      <c r="J14" s="59" t="s">
        <v>31</v>
      </c>
      <c r="K14" s="12" t="s">
        <v>32</v>
      </c>
    </row>
    <row r="15" spans="2:11" ht="15.75" x14ac:dyDescent="0.25">
      <c r="B15" s="24" t="s">
        <v>10</v>
      </c>
      <c r="C15" s="35"/>
      <c r="D15" s="36" t="str">
        <f>IF(ISNUMBER(C15),K13,"")</f>
        <v/>
      </c>
      <c r="E15" s="37" t="s">
        <v>1</v>
      </c>
      <c r="F15" s="48" t="str">
        <f>IF(ISNUMBER(C15),C15/3.785,"-")</f>
        <v>-</v>
      </c>
      <c r="G15" s="28" t="str">
        <f>IF(ISNUMBER(C15),J16,"")</f>
        <v/>
      </c>
      <c r="H15" s="4"/>
      <c r="I15" s="6"/>
      <c r="J15" s="9" t="s">
        <v>33</v>
      </c>
      <c r="K15" s="13" t="s">
        <v>34</v>
      </c>
    </row>
    <row r="16" spans="2:11" ht="15.75" x14ac:dyDescent="0.25">
      <c r="B16" s="14"/>
      <c r="C16" s="16"/>
      <c r="D16" s="16"/>
      <c r="E16" s="3"/>
      <c r="F16" s="16"/>
      <c r="G16" s="19"/>
      <c r="H16" s="4"/>
      <c r="I16" s="6"/>
      <c r="J16" s="59" t="s">
        <v>35</v>
      </c>
      <c r="K16" s="7"/>
    </row>
    <row r="17" spans="2:15" ht="15.75" x14ac:dyDescent="0.25">
      <c r="B17" s="24" t="s">
        <v>11</v>
      </c>
      <c r="C17" s="35"/>
      <c r="D17" s="36" t="str">
        <f>IF(ISNUMBER(C17),J13,"")</f>
        <v/>
      </c>
      <c r="E17" s="34" t="s">
        <v>1</v>
      </c>
      <c r="F17" s="38" t="str">
        <f>IF(ISNUMBER(C17),C17*0.453592,"-")</f>
        <v>-</v>
      </c>
      <c r="G17" s="28" t="str">
        <f>IF(ISNUMBER(C17),K14,"")</f>
        <v/>
      </c>
      <c r="H17" s="38" t="str">
        <f>IF(ISNUMBER(C17),F17*1000,"-")</f>
        <v>-</v>
      </c>
      <c r="I17" s="28" t="str">
        <f>IF(ISNUMBER(C17),K15,"")</f>
        <v/>
      </c>
      <c r="J17" s="6"/>
      <c r="K17" s="7"/>
    </row>
    <row r="18" spans="2:15" ht="15.75" x14ac:dyDescent="0.25">
      <c r="B18" s="24" t="s">
        <v>12</v>
      </c>
      <c r="C18" s="35"/>
      <c r="D18" s="36" t="str">
        <f>IF(ISNUMBER(C18),K14,"")</f>
        <v/>
      </c>
      <c r="E18" s="37" t="s">
        <v>1</v>
      </c>
      <c r="F18" s="38" t="str">
        <f>IF(ISNUMBER(C18),C18/0.453592,"-")</f>
        <v>-</v>
      </c>
      <c r="G18" s="28" t="str">
        <f>IF(ISNUMBER(C18),J13,"")</f>
        <v/>
      </c>
      <c r="H18" s="52"/>
      <c r="I18" s="53"/>
      <c r="J18" s="6"/>
      <c r="K18" s="7"/>
      <c r="O18" s="42"/>
    </row>
    <row r="19" spans="2:15" ht="15.75" x14ac:dyDescent="0.25">
      <c r="B19" s="15"/>
      <c r="C19" s="16"/>
      <c r="D19" s="16"/>
      <c r="E19" s="3"/>
      <c r="F19" s="16"/>
      <c r="G19" s="18"/>
      <c r="H19" s="16"/>
      <c r="I19" s="18"/>
      <c r="J19" s="6"/>
      <c r="K19" s="7"/>
    </row>
    <row r="20" spans="2:15" ht="15.75" x14ac:dyDescent="0.25">
      <c r="B20" s="24" t="s">
        <v>13</v>
      </c>
      <c r="C20" s="35"/>
      <c r="D20" s="36" t="str">
        <f>IF(ISNUMBER(C20),J14,"")</f>
        <v/>
      </c>
      <c r="E20" s="34" t="s">
        <v>1</v>
      </c>
      <c r="F20" s="38" t="str">
        <f>IF(ISNUMBER(C20),C20*0.0625,"-")</f>
        <v>-</v>
      </c>
      <c r="G20" s="28" t="str">
        <f>IF(ISNUMBER(C20),J13,"")</f>
        <v/>
      </c>
      <c r="H20" s="50" t="str">
        <f>F20</f>
        <v>-</v>
      </c>
      <c r="I20" s="28" t="str">
        <f>IF(ISNUMBER(C20),J13,"")</f>
        <v/>
      </c>
      <c r="J20" s="6"/>
      <c r="K20" s="7"/>
    </row>
    <row r="21" spans="2:15" ht="15.75" x14ac:dyDescent="0.25">
      <c r="B21" s="24" t="s">
        <v>14</v>
      </c>
      <c r="C21" s="35"/>
      <c r="D21" s="36" t="str">
        <f>IF(ISNUMBER(C21),J13,"")</f>
        <v/>
      </c>
      <c r="E21" s="37" t="s">
        <v>1</v>
      </c>
      <c r="F21" s="38" t="str">
        <f>IF(ISNUMBER(C21),C21/0.0625,"-")</f>
        <v>-</v>
      </c>
      <c r="G21" s="49" t="str">
        <f>IF(ISNUMBER(C21),J14,"")</f>
        <v/>
      </c>
      <c r="H21" s="38"/>
      <c r="I21" s="54"/>
      <c r="J21" s="6"/>
      <c r="K21" s="7"/>
    </row>
    <row r="22" spans="2:15" ht="15.75" x14ac:dyDescent="0.25">
      <c r="B22" s="14"/>
      <c r="C22" s="16"/>
      <c r="D22" s="16"/>
      <c r="E22" s="3"/>
      <c r="F22" s="16"/>
      <c r="G22" s="18"/>
      <c r="H22" s="16"/>
      <c r="I22" s="18"/>
      <c r="J22" s="6"/>
      <c r="K22" s="7"/>
    </row>
    <row r="23" spans="2:15" ht="15.75" x14ac:dyDescent="0.25">
      <c r="B23" s="24" t="s">
        <v>15</v>
      </c>
      <c r="C23" s="35"/>
      <c r="D23" s="36" t="str">
        <f>IF(ISNUMBER(C23),J14,"")</f>
        <v/>
      </c>
      <c r="E23" s="34" t="s">
        <v>1</v>
      </c>
      <c r="F23" s="38" t="str">
        <f>IF(ISNUMBER(C23),C23*0.0283495,"-")</f>
        <v>-</v>
      </c>
      <c r="G23" s="28" t="str">
        <f>IF(ISNUMBER(C23),K14,"")</f>
        <v/>
      </c>
      <c r="H23" s="38" t="str">
        <f>IF(ISNUMBER(C23),F23*1000,"-")</f>
        <v>-</v>
      </c>
      <c r="I23" s="28" t="str">
        <f>IF(ISNUMBER(C23),K15,"")</f>
        <v/>
      </c>
      <c r="J23" s="6"/>
      <c r="K23" s="7"/>
    </row>
    <row r="24" spans="2:15" ht="15.75" x14ac:dyDescent="0.25">
      <c r="B24" s="24" t="s">
        <v>16</v>
      </c>
      <c r="C24" s="35"/>
      <c r="D24" s="36" t="str">
        <f>IF(ISNUMBER(C24),K14,"")</f>
        <v/>
      </c>
      <c r="E24" s="37" t="s">
        <v>1</v>
      </c>
      <c r="F24" s="38" t="str">
        <f>IF(ISNUMBER(C24),C24/0.0283495,"-")</f>
        <v>-</v>
      </c>
      <c r="G24" s="28" t="str">
        <f>IF(ISNUMBER(C24),J14,"")</f>
        <v/>
      </c>
      <c r="H24" s="39"/>
      <c r="I24" s="40"/>
      <c r="J24" s="23"/>
      <c r="K24" s="22"/>
    </row>
    <row r="26" spans="2:15" ht="15.75" x14ac:dyDescent="0.25">
      <c r="B26" s="21"/>
    </row>
  </sheetData>
  <sheetProtection sheet="1" objects="1" scenarios="1"/>
  <pageMargins left="0.25" right="0.25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Haraldsen</dc:creator>
  <cp:lastModifiedBy>Tore Haraldsen</cp:lastModifiedBy>
  <cp:lastPrinted>2012-09-08T23:19:07Z</cp:lastPrinted>
  <dcterms:created xsi:type="dcterms:W3CDTF">2012-09-08T19:29:00Z</dcterms:created>
  <dcterms:modified xsi:type="dcterms:W3CDTF">2012-09-20T23:30:34Z</dcterms:modified>
</cp:coreProperties>
</file>